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Entrate" sheetId="1" r:id="rId1"/>
    <sheet name="Uscite" sheetId="2" r:id="rId2"/>
  </sheets>
  <definedNames>
    <definedName name="_xlnm.Print_Area" localSheetId="0">'Entrate'!$A$1:$F$57</definedName>
    <definedName name="_xlnm.Print_Area" localSheetId="1">'Uscite'!$A$1:$F$93</definedName>
  </definedNames>
  <calcPr fullCalcOnLoad="1"/>
</workbook>
</file>

<file path=xl/comments2.xml><?xml version="1.0" encoding="utf-8"?>
<comments xmlns="http://schemas.openxmlformats.org/spreadsheetml/2006/main">
  <authors>
    <author>porto</author>
  </authors>
  <commentList>
    <comment ref="G13" authorId="0">
      <text>
        <r>
          <rPr>
            <b/>
            <sz val="8"/>
            <rFont val="Tahoma"/>
            <family val="0"/>
          </rPr>
          <t>porto:</t>
        </r>
        <r>
          <rPr>
            <sz val="8"/>
            <rFont val="Tahoma"/>
            <family val="0"/>
          </rPr>
          <t xml:space="preserve">
SONO ATTIVITà DEI CONSIGLIERI SU MANDATO DEL CONSIGLIO - NON NECESSARIAMENTE APC</t>
        </r>
      </text>
    </comment>
    <comment ref="G15" authorId="0">
      <text>
        <r>
          <rPr>
            <b/>
            <sz val="8"/>
            <rFont val="Tahoma"/>
            <family val="0"/>
          </rPr>
          <t>porto:</t>
        </r>
        <r>
          <rPr>
            <sz val="8"/>
            <rFont val="Tahoma"/>
            <family val="0"/>
          </rPr>
          <t xml:space="preserve">
RIGUARDA LE ATTIVITA' DELEGATE AI RAPPRESENTANTI PROVINCIALI</t>
        </r>
      </text>
    </comment>
    <comment ref="G27" authorId="0">
      <text>
        <r>
          <rPr>
            <b/>
            <sz val="8"/>
            <rFont val="Tahoma"/>
            <family val="0"/>
          </rPr>
          <t>porto:</t>
        </r>
        <r>
          <rPr>
            <sz val="8"/>
            <rFont val="Tahoma"/>
            <family val="0"/>
          </rPr>
          <t xml:space="preserve">
 SPOSTiAMO LE VOCI DI STAMPA NELLE PUBBLICAZIONI</t>
        </r>
      </text>
    </comment>
    <comment ref="G28" authorId="0">
      <text>
        <r>
          <rPr>
            <b/>
            <sz val="8"/>
            <rFont val="Tahoma"/>
            <family val="0"/>
          </rPr>
          <t>porto:</t>
        </r>
        <r>
          <rPr>
            <sz val="8"/>
            <rFont val="Tahoma"/>
            <family val="0"/>
          </rPr>
          <t xml:space="preserve">
NON CREDO SIA NECESSARIO CREARE ALTRE VOCI - è IMPORTANTE PERO' TENERE SOTTO CONTROLLO LA SPESA</t>
        </r>
      </text>
    </comment>
    <comment ref="G35" authorId="0">
      <text>
        <r>
          <rPr>
            <b/>
            <sz val="8"/>
            <rFont val="Tahoma"/>
            <family val="0"/>
          </rPr>
          <t>porto:</t>
        </r>
        <r>
          <rPr>
            <sz val="8"/>
            <rFont val="Tahoma"/>
            <family val="0"/>
          </rPr>
          <t xml:space="preserve">
SPOSTIAMO PARTE DELLE PUBBLICAZIONI LEGATE AI CORSI APC, CHE AVRANNO UN PERCORSO PUBBLICO ANCHE ATTRVERSO IL NUOVO SITO</t>
        </r>
      </text>
    </comment>
    <comment ref="G55" authorId="0">
      <text>
        <r>
          <rPr>
            <b/>
            <sz val="8"/>
            <rFont val="Tahoma"/>
            <family val="0"/>
          </rPr>
          <t>porto:</t>
        </r>
        <r>
          <rPr>
            <sz val="8"/>
            <rFont val="Tahoma"/>
            <family val="0"/>
          </rPr>
          <t xml:space="preserve">
CONSIDERANDO CHE NEL 2009 PAGHEREMO SOLO 5000 ED ALTRI 4500 saranno spalmati prevalentemente sul 2009 con gli avanzi</t>
        </r>
      </text>
    </comment>
  </commentList>
</comments>
</file>

<file path=xl/sharedStrings.xml><?xml version="1.0" encoding="utf-8"?>
<sst xmlns="http://schemas.openxmlformats.org/spreadsheetml/2006/main" count="145" uniqueCount="130">
  <si>
    <t>ORDINE DEI GEOLOGI DELLA LOMBARDIA</t>
  </si>
  <si>
    <t>Previsioni</t>
  </si>
  <si>
    <t>Previsione cassa</t>
  </si>
  <si>
    <t>Entrate</t>
  </si>
  <si>
    <t>Anno 2009</t>
  </si>
  <si>
    <t>ENTRATE</t>
  </si>
  <si>
    <t>TRIBUTARIE</t>
  </si>
  <si>
    <t>Iscrizione Albo</t>
  </si>
  <si>
    <t>Iscrizione Elenco Speciale</t>
  </si>
  <si>
    <t>Tassa Iscrizione Albo</t>
  </si>
  <si>
    <t>Tassa Iscrizione Elenco Speciale</t>
  </si>
  <si>
    <t>Pareri di Congruità</t>
  </si>
  <si>
    <t>Certificati, timbri</t>
  </si>
  <si>
    <t>EXTRA</t>
  </si>
  <si>
    <t>Pubblicità</t>
  </si>
  <si>
    <t>Altri proventi</t>
  </si>
  <si>
    <t>Interessi bancari c/c</t>
  </si>
  <si>
    <t>Interessi postali</t>
  </si>
  <si>
    <t>Interessi depositi cauzionali</t>
  </si>
  <si>
    <t>Interessi su ritardati pagamenti</t>
  </si>
  <si>
    <t>Centro di</t>
  </si>
  <si>
    <t>UNITA' PREVISIONALE BASE</t>
  </si>
  <si>
    <t>Previsioni comp.za</t>
  </si>
  <si>
    <t>responsabilità</t>
  </si>
  <si>
    <t>Spese riunione Consiglio</t>
  </si>
  <si>
    <t>Rimb. Att. Consiglieri</t>
  </si>
  <si>
    <t>Spese Consiglieri (att. Varie)</t>
  </si>
  <si>
    <t>Spese per attività periferiche</t>
  </si>
  <si>
    <t>Assicurazioni</t>
  </si>
  <si>
    <t>Elezioni</t>
  </si>
  <si>
    <t>Prestazioni professionali</t>
  </si>
  <si>
    <t>Riunioni, rappresentanza</t>
  </si>
  <si>
    <t>AFFARI</t>
  </si>
  <si>
    <t>ISTITUZIONALI</t>
  </si>
  <si>
    <t>E PROMOZIONALI</t>
  </si>
  <si>
    <t xml:space="preserve">Rimborsi </t>
  </si>
  <si>
    <t>Congr.Ordini Regionali</t>
  </si>
  <si>
    <t>Patrocinio oneroso a convegni</t>
  </si>
  <si>
    <t>Spese tipografiche</t>
  </si>
  <si>
    <t>Pubblicazioni non periodiche</t>
  </si>
  <si>
    <t>Spese pubblicità</t>
  </si>
  <si>
    <t>Spese spedizione e stampa</t>
  </si>
  <si>
    <t>Collaborazioni (com.scient)</t>
  </si>
  <si>
    <t>Stampa Tariffario</t>
  </si>
  <si>
    <t>Totale</t>
  </si>
  <si>
    <t>Stipendi</t>
  </si>
  <si>
    <t>Contributi</t>
  </si>
  <si>
    <t>Indennità fine rapporto</t>
  </si>
  <si>
    <t>Affitti</t>
  </si>
  <si>
    <t>Elettricità</t>
  </si>
  <si>
    <t>Manutenz. Macchine, locali</t>
  </si>
  <si>
    <t>Pulizia Ufficio</t>
  </si>
  <si>
    <t>Nettezza urbana</t>
  </si>
  <si>
    <t>SERVIZI</t>
  </si>
  <si>
    <t>GENERALI</t>
  </si>
  <si>
    <t>Postali</t>
  </si>
  <si>
    <t>Cancelleria</t>
  </si>
  <si>
    <t>Acquisto libri, riviste, abb.ti</t>
  </si>
  <si>
    <t>Consulenze e prestazioni Prof.</t>
  </si>
  <si>
    <t>Revisore dei conti</t>
  </si>
  <si>
    <t>Spese contratti di servizi</t>
  </si>
  <si>
    <t>Spese varie</t>
  </si>
  <si>
    <t>Imposte su interessi attivi</t>
  </si>
  <si>
    <t>Altre imposte</t>
  </si>
  <si>
    <t>Mobili e arredi</t>
  </si>
  <si>
    <t>TOTALE</t>
  </si>
  <si>
    <t>Consulenze avvio Centro Studi</t>
  </si>
  <si>
    <t>Telefonov+ adsl</t>
  </si>
  <si>
    <t>Corsi (organizz., rimborsi, spese )</t>
  </si>
  <si>
    <t>Anno 2010</t>
  </si>
  <si>
    <t>BILANCIO DI PREVISIONE 2010</t>
  </si>
  <si>
    <t>PARTE I - ENTRATE - ANNO 2010</t>
  </si>
  <si>
    <t>PARTE II - USCITE - ANNO 2010</t>
  </si>
  <si>
    <t>Oneri bancari e di ccp</t>
  </si>
  <si>
    <t>Fondo iniziale di cassa*</t>
  </si>
  <si>
    <t>DA TRASF.</t>
  </si>
  <si>
    <t>UBP Trasferim.da enti pubblici</t>
  </si>
  <si>
    <t>Trasf.da parte dello Stato</t>
  </si>
  <si>
    <t>Trasf.da parte delle Regioni</t>
  </si>
  <si>
    <t>Trasf. Da parte delle Province</t>
  </si>
  <si>
    <t>Trasf. Da parte di altri enti</t>
  </si>
  <si>
    <t>UPB Contributi</t>
  </si>
  <si>
    <t>UPB Entrate per servizi</t>
  </si>
  <si>
    <t>UPB Entrate straordinarie</t>
  </si>
  <si>
    <t>Titolo III</t>
  </si>
  <si>
    <t>ENTI CONC.</t>
  </si>
  <si>
    <t>Titolo II</t>
  </si>
  <si>
    <t>Titolo I</t>
  </si>
  <si>
    <t>UPB Entrate finanziarie</t>
  </si>
  <si>
    <t>TOTALE TITOLO II</t>
  </si>
  <si>
    <t>TOTALE TITOLO III</t>
  </si>
  <si>
    <t>RIEPILOGO DEI TITOLI</t>
  </si>
  <si>
    <t>TITOLO I</t>
  </si>
  <si>
    <t>TITOLO II</t>
  </si>
  <si>
    <t>TITOLO III</t>
  </si>
  <si>
    <t>UPB Attività del Consiglio</t>
  </si>
  <si>
    <t>UPB Tutela della Professione</t>
  </si>
  <si>
    <t>UPB Coordin. Con CNG</t>
  </si>
  <si>
    <t>UPB Congressi e convegni (APC)</t>
  </si>
  <si>
    <t>UPB Pubblicazioni</t>
  </si>
  <si>
    <t>UPB Spese personale</t>
  </si>
  <si>
    <t>UPB Funzionamento sede</t>
  </si>
  <si>
    <t>UPB Spese Generali</t>
  </si>
  <si>
    <t>UPB Oneri Finanziari</t>
  </si>
  <si>
    <t>TOTALE GENERALE ENTRATE</t>
  </si>
  <si>
    <t>Avanzo di amministrazione iniz.</t>
  </si>
  <si>
    <t>Avanzo di amm.ne iniz.presunto.</t>
  </si>
  <si>
    <t>Residui Attivi</t>
  </si>
  <si>
    <t>Presunti fine 2009</t>
  </si>
  <si>
    <t xml:space="preserve">Previsioni di </t>
  </si>
  <si>
    <t>TOTALE TITOLO I SPESE CORR.</t>
  </si>
  <si>
    <t>TITOLO I - SPESE CORRENTI</t>
  </si>
  <si>
    <t>Residui Passivi</t>
  </si>
  <si>
    <t>Presunti 2009</t>
  </si>
  <si>
    <t>TITOLO II - SPESE IN CONTO CAPITALE</t>
  </si>
  <si>
    <t>INVESTIMENTI</t>
  </si>
  <si>
    <t>UPB Gestione amm.va sede</t>
  </si>
  <si>
    <t>Impanti e rete informatica</t>
  </si>
  <si>
    <t>TOTALE TITOLO II - SP.C/CAPITALE</t>
  </si>
  <si>
    <t>RIEPILOGO TITOLI</t>
  </si>
  <si>
    <t>TOTALE GENERALE SPESE</t>
  </si>
  <si>
    <t>Avanzo di Amm.ne Finale Presunto</t>
  </si>
  <si>
    <t>TOTALE A PAREGGIO</t>
  </si>
  <si>
    <t>Albo Professionale (822)</t>
  </si>
  <si>
    <t>Elenco Speciale (113)</t>
  </si>
  <si>
    <t>Elezioni Ordine Regionale+EPAP</t>
  </si>
  <si>
    <t>ATTIVITA' Centro Studi</t>
  </si>
  <si>
    <t>Rinnovo e gestione sito Internet</t>
  </si>
  <si>
    <t>Consulenze e prestazioni Prof.(UFFICIO STAMPA)</t>
  </si>
  <si>
    <t>Contributi per servizi APC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</si>
</sst>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6" xfId="18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/>
    </xf>
    <xf numFmtId="4" fontId="0" fillId="0" borderId="0" xfId="18" applyNumberFormat="1" applyFont="1" applyFill="1" applyBorder="1" applyAlignment="1" applyProtection="1">
      <alignment/>
      <protection/>
    </xf>
    <xf numFmtId="0" fontId="1" fillId="0" borderId="7" xfId="0" applyFont="1" applyFill="1" applyBorder="1" applyAlignment="1">
      <alignment/>
    </xf>
    <xf numFmtId="4" fontId="0" fillId="0" borderId="5" xfId="18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0" fillId="0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4" fontId="3" fillId="0" borderId="6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1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4" xfId="18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>
      <alignment/>
    </xf>
    <xf numFmtId="4" fontId="1" fillId="0" borderId="15" xfId="18" applyNumberFormat="1" applyFont="1" applyFill="1" applyBorder="1" applyAlignment="1" applyProtection="1">
      <alignment/>
      <protection/>
    </xf>
    <xf numFmtId="4" fontId="0" fillId="0" borderId="16" xfId="0" applyNumberFormat="1" applyFont="1" applyFill="1" applyBorder="1" applyAlignment="1">
      <alignment/>
    </xf>
    <xf numFmtId="4" fontId="0" fillId="0" borderId="16" xfId="18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>
      <alignment/>
    </xf>
    <xf numFmtId="4" fontId="0" fillId="0" borderId="12" xfId="18" applyNumberFormat="1" applyFont="1" applyFill="1" applyBorder="1" applyAlignment="1" applyProtection="1">
      <alignment/>
      <protection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" xfId="18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18" applyNumberFormat="1" applyFont="1" applyFill="1" applyBorder="1" applyAlignment="1" applyProtection="1">
      <alignment/>
      <protection/>
    </xf>
    <xf numFmtId="4" fontId="0" fillId="0" borderId="21" xfId="18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4" xfId="18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>
      <alignment/>
    </xf>
    <xf numFmtId="4" fontId="0" fillId="0" borderId="26" xfId="18" applyNumberFormat="1" applyFont="1" applyFill="1" applyBorder="1" applyAlignment="1" applyProtection="1">
      <alignment/>
      <protection/>
    </xf>
    <xf numFmtId="4" fontId="3" fillId="0" borderId="27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9" xfId="18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/>
    </xf>
    <xf numFmtId="4" fontId="0" fillId="0" borderId="28" xfId="18" applyNumberFormat="1" applyFont="1" applyFill="1" applyBorder="1" applyAlignment="1" applyProtection="1">
      <alignment/>
      <protection/>
    </xf>
    <xf numFmtId="4" fontId="0" fillId="0" borderId="27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1" fillId="0" borderId="33" xfId="0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1" fillId="0" borderId="44" xfId="0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8" xfId="0" applyFill="1" applyBorder="1" applyAlignment="1">
      <alignment/>
    </xf>
    <xf numFmtId="4" fontId="0" fillId="0" borderId="28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4" fontId="0" fillId="0" borderId="6" xfId="0" applyNumberForma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0" xfId="0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L22" sqref="L22"/>
    </sheetView>
  </sheetViews>
  <sheetFormatPr defaultColWidth="9.140625" defaultRowHeight="12.75"/>
  <cols>
    <col min="1" max="1" width="11.421875" style="1" customWidth="1"/>
    <col min="2" max="2" width="27.8515625" style="1" customWidth="1"/>
    <col min="3" max="3" width="14.421875" style="1" customWidth="1"/>
    <col min="4" max="5" width="12.7109375" style="1" customWidth="1"/>
    <col min="6" max="6" width="12.7109375" style="1" hidden="1" customWidth="1"/>
    <col min="7" max="16384" width="9.00390625" style="1" customWidth="1"/>
  </cols>
  <sheetData>
    <row r="1" spans="1:6" ht="12.75">
      <c r="A1" s="146" t="s">
        <v>0</v>
      </c>
      <c r="B1" s="146"/>
      <c r="C1" s="146"/>
      <c r="D1" s="146"/>
      <c r="E1" s="146"/>
      <c r="F1" s="146"/>
    </row>
    <row r="2" spans="1:6" ht="12.75">
      <c r="A2" s="2"/>
      <c r="B2" s="2"/>
      <c r="C2" s="2"/>
      <c r="D2" s="2"/>
      <c r="E2" s="2"/>
      <c r="F2" s="2"/>
    </row>
    <row r="3" spans="1:6" ht="12.75">
      <c r="A3" s="146" t="s">
        <v>70</v>
      </c>
      <c r="B3" s="146"/>
      <c r="C3" s="146"/>
      <c r="D3" s="146"/>
      <c r="E3" s="146"/>
      <c r="F3" s="146"/>
    </row>
    <row r="4" spans="1:6" ht="12.75">
      <c r="A4" s="146" t="s">
        <v>71</v>
      </c>
      <c r="B4" s="146"/>
      <c r="C4" s="146"/>
      <c r="D4" s="146"/>
      <c r="E4" s="146"/>
      <c r="F4" s="146"/>
    </row>
    <row r="5" spans="2:6" ht="12.75">
      <c r="B5" s="2"/>
      <c r="C5" s="2"/>
      <c r="D5" s="2"/>
      <c r="E5" s="2"/>
      <c r="F5" s="2"/>
    </row>
    <row r="6" spans="2:6" ht="12.75">
      <c r="B6" s="47"/>
      <c r="C6" s="45" t="s">
        <v>107</v>
      </c>
      <c r="D6" s="3" t="s">
        <v>109</v>
      </c>
      <c r="E6" s="3" t="s">
        <v>1</v>
      </c>
      <c r="F6" s="3" t="s">
        <v>2</v>
      </c>
    </row>
    <row r="7" spans="1:6" ht="12.75">
      <c r="A7" s="2"/>
      <c r="B7" s="48" t="s">
        <v>3</v>
      </c>
      <c r="C7" s="46" t="s">
        <v>108</v>
      </c>
      <c r="D7" s="5" t="s">
        <v>4</v>
      </c>
      <c r="E7" s="5" t="s">
        <v>69</v>
      </c>
      <c r="F7" s="5" t="s">
        <v>69</v>
      </c>
    </row>
    <row r="8" spans="1:5" ht="12.75">
      <c r="A8" s="2"/>
      <c r="B8" s="43"/>
      <c r="C8" s="2"/>
      <c r="D8" s="2"/>
      <c r="E8" s="2"/>
    </row>
    <row r="9" spans="1:5" ht="12.75">
      <c r="A9" s="2"/>
      <c r="B9" s="43"/>
      <c r="C9" s="2"/>
      <c r="D9" s="2"/>
      <c r="E9" s="2"/>
    </row>
    <row r="10" spans="1:6" ht="12.75">
      <c r="A10" s="2"/>
      <c r="B10" s="111" t="s">
        <v>74</v>
      </c>
      <c r="C10" s="112"/>
      <c r="D10" s="112"/>
      <c r="E10" s="112"/>
      <c r="F10" s="100"/>
    </row>
    <row r="11" spans="1:5" ht="12.75">
      <c r="A11" s="2"/>
      <c r="B11" s="43"/>
      <c r="C11" s="2"/>
      <c r="D11" s="2"/>
      <c r="E11" s="2"/>
    </row>
    <row r="12" spans="1:6" ht="12.75">
      <c r="A12" s="59"/>
      <c r="B12" s="97" t="s">
        <v>81</v>
      </c>
      <c r="C12" s="98">
        <f>SUM(C13:C19)</f>
        <v>0</v>
      </c>
      <c r="D12" s="96">
        <f>SUM(D13:D19)</f>
        <v>166640</v>
      </c>
      <c r="E12" s="96">
        <f>SUM(E13:E19)</f>
        <v>172100</v>
      </c>
      <c r="F12" s="99">
        <f>SUM(F13:F19)</f>
        <v>172100</v>
      </c>
    </row>
    <row r="13" spans="1:8" ht="12.75">
      <c r="A13" s="16"/>
      <c r="B13" s="139" t="s">
        <v>123</v>
      </c>
      <c r="C13" s="61"/>
      <c r="D13" s="11">
        <f>789*180</f>
        <v>142020</v>
      </c>
      <c r="E13" s="11">
        <v>147960</v>
      </c>
      <c r="F13" s="11">
        <v>147960</v>
      </c>
      <c r="G13" s="36"/>
      <c r="H13" s="36"/>
    </row>
    <row r="14" spans="1:8" ht="12.75">
      <c r="A14" s="60" t="s">
        <v>87</v>
      </c>
      <c r="B14" s="139" t="s">
        <v>124</v>
      </c>
      <c r="C14" s="61"/>
      <c r="D14" s="11">
        <v>20700</v>
      </c>
      <c r="E14" s="11">
        <v>20340</v>
      </c>
      <c r="F14" s="11">
        <v>20340</v>
      </c>
      <c r="G14" s="36"/>
      <c r="H14" s="36"/>
    </row>
    <row r="15" spans="1:7" ht="12.75">
      <c r="A15" s="16" t="s">
        <v>5</v>
      </c>
      <c r="B15" s="63" t="s">
        <v>7</v>
      </c>
      <c r="C15" s="62"/>
      <c r="D15" s="12">
        <v>2800</v>
      </c>
      <c r="E15" s="12">
        <v>2800</v>
      </c>
      <c r="F15" s="12">
        <v>2800</v>
      </c>
      <c r="G15" s="40"/>
    </row>
    <row r="16" spans="1:6" ht="12.75">
      <c r="A16" s="16" t="s">
        <v>6</v>
      </c>
      <c r="B16" s="63" t="s">
        <v>8</v>
      </c>
      <c r="C16" s="62"/>
      <c r="D16" s="12"/>
      <c r="E16" s="12"/>
      <c r="F16" s="12"/>
    </row>
    <row r="17" spans="1:6" ht="12.75">
      <c r="A17" s="49"/>
      <c r="B17" s="63" t="s">
        <v>9</v>
      </c>
      <c r="C17" s="62"/>
      <c r="D17" s="12">
        <v>1120</v>
      </c>
      <c r="E17" s="12">
        <v>1000</v>
      </c>
      <c r="F17" s="12">
        <v>1000</v>
      </c>
    </row>
    <row r="18" spans="1:6" ht="12.75">
      <c r="A18" s="49"/>
      <c r="B18" s="63" t="s">
        <v>10</v>
      </c>
      <c r="C18" s="62"/>
      <c r="D18" s="12"/>
      <c r="E18" s="12"/>
      <c r="F18" s="12"/>
    </row>
    <row r="19" spans="1:6" ht="12.75">
      <c r="A19" s="31"/>
      <c r="B19" s="63"/>
      <c r="C19" s="65"/>
      <c r="D19" s="66"/>
      <c r="E19" s="67"/>
      <c r="F19" s="66"/>
    </row>
    <row r="20" spans="1:6" ht="13.5" thickBot="1">
      <c r="A20" s="49"/>
      <c r="B20" s="68"/>
      <c r="C20" s="69"/>
      <c r="D20" s="70"/>
      <c r="E20" s="69"/>
      <c r="F20" s="71"/>
    </row>
    <row r="21" spans="1:6" ht="13.5" thickBot="1">
      <c r="A21" s="60" t="s">
        <v>86</v>
      </c>
      <c r="B21" s="72" t="s">
        <v>76</v>
      </c>
      <c r="C21" s="53"/>
      <c r="D21" s="54"/>
      <c r="E21" s="96">
        <f>SUM(E22:E25)</f>
        <v>3000</v>
      </c>
      <c r="F21" s="54"/>
    </row>
    <row r="22" spans="1:6" ht="12.75">
      <c r="A22" s="16" t="s">
        <v>5</v>
      </c>
      <c r="B22" s="73" t="s">
        <v>77</v>
      </c>
      <c r="C22" s="57"/>
      <c r="D22" s="58"/>
      <c r="E22" s="57"/>
      <c r="F22" s="58"/>
    </row>
    <row r="23" spans="1:6" ht="12.75">
      <c r="A23" s="16" t="s">
        <v>75</v>
      </c>
      <c r="B23" s="73" t="s">
        <v>78</v>
      </c>
      <c r="C23" s="55"/>
      <c r="D23" s="56"/>
      <c r="E23" s="55"/>
      <c r="F23" s="56"/>
    </row>
    <row r="24" spans="1:6" ht="12.75">
      <c r="A24" s="16" t="s">
        <v>85</v>
      </c>
      <c r="B24" s="73" t="s">
        <v>79</v>
      </c>
      <c r="C24" s="55"/>
      <c r="D24" s="56"/>
      <c r="E24" s="55"/>
      <c r="F24" s="56"/>
    </row>
    <row r="25" spans="1:7" ht="12.75">
      <c r="A25" s="49"/>
      <c r="B25" s="73" t="s">
        <v>80</v>
      </c>
      <c r="C25" s="55"/>
      <c r="D25" s="56"/>
      <c r="E25" s="55">
        <v>3000</v>
      </c>
      <c r="F25" s="56">
        <v>3000</v>
      </c>
      <c r="G25" s="36"/>
    </row>
    <row r="26" spans="1:6" ht="12.75">
      <c r="A26" s="49"/>
      <c r="B26" s="73"/>
      <c r="C26" s="26"/>
      <c r="D26" s="15"/>
      <c r="E26" s="26"/>
      <c r="F26" s="80"/>
    </row>
    <row r="27" spans="1:6" ht="12.75">
      <c r="A27" s="49"/>
      <c r="B27" s="73" t="s">
        <v>89</v>
      </c>
      <c r="C27" s="55">
        <f>+C21</f>
        <v>0</v>
      </c>
      <c r="D27" s="55">
        <f>+D21</f>
        <v>0</v>
      </c>
      <c r="E27" s="55">
        <f>+E21</f>
        <v>3000</v>
      </c>
      <c r="F27" s="55">
        <f>+F21</f>
        <v>0</v>
      </c>
    </row>
    <row r="28" spans="1:6" ht="12.75">
      <c r="A28" s="50"/>
      <c r="B28" s="74"/>
      <c r="C28" s="51"/>
      <c r="D28" s="52"/>
      <c r="E28" s="51"/>
      <c r="F28" s="75"/>
    </row>
    <row r="29" spans="1:6" ht="13.5" thickBot="1">
      <c r="A29" s="91"/>
      <c r="B29" s="91"/>
      <c r="C29" s="69"/>
      <c r="D29" s="70"/>
      <c r="E29" s="69"/>
      <c r="F29" s="71"/>
    </row>
    <row r="30" spans="1:6" ht="13.5" thickBot="1">
      <c r="A30" s="89"/>
      <c r="B30" s="72" t="s">
        <v>82</v>
      </c>
      <c r="C30" s="8">
        <f>SUM(C31:C32)</f>
        <v>0</v>
      </c>
      <c r="D30" s="17">
        <f>SUM(D31:D32)</f>
        <v>3520</v>
      </c>
      <c r="E30" s="8">
        <f>SUM(E31:E32)</f>
        <v>2850</v>
      </c>
      <c r="F30" s="77">
        <f>SUM(F31:F32)</f>
        <v>2850</v>
      </c>
    </row>
    <row r="31" spans="1:7" ht="12.75">
      <c r="A31" s="89"/>
      <c r="B31" s="76" t="s">
        <v>11</v>
      </c>
      <c r="C31" s="18"/>
      <c r="D31" s="18">
        <v>3200</v>
      </c>
      <c r="E31" s="18">
        <v>2500</v>
      </c>
      <c r="F31" s="78">
        <v>2500</v>
      </c>
      <c r="G31" s="36"/>
    </row>
    <row r="32" spans="1:6" ht="12.75">
      <c r="A32" s="89"/>
      <c r="B32" s="76" t="s">
        <v>12</v>
      </c>
      <c r="C32" s="12"/>
      <c r="D32" s="12">
        <v>320</v>
      </c>
      <c r="E32" s="12">
        <v>350</v>
      </c>
      <c r="F32" s="79">
        <v>350</v>
      </c>
    </row>
    <row r="33" spans="1:6" ht="12.75">
      <c r="A33" s="73" t="s">
        <v>84</v>
      </c>
      <c r="B33" s="76"/>
      <c r="C33" s="26"/>
      <c r="D33" s="15"/>
      <c r="E33" s="26"/>
      <c r="F33" s="80"/>
    </row>
    <row r="34" spans="1:6" ht="12.75">
      <c r="A34" s="72" t="s">
        <v>5</v>
      </c>
      <c r="B34" s="81" t="s">
        <v>83</v>
      </c>
      <c r="C34" s="8">
        <f>SUM(C35:C37)</f>
        <v>0</v>
      </c>
      <c r="D34" s="17">
        <f>SUM(D35:D37)</f>
        <v>34540</v>
      </c>
      <c r="E34" s="8">
        <f>SUM(E35:E37)</f>
        <v>33500</v>
      </c>
      <c r="F34" s="77">
        <f>SUM(F35:F37)</f>
        <v>33500</v>
      </c>
    </row>
    <row r="35" spans="1:7" ht="12.75">
      <c r="A35" s="72" t="s">
        <v>13</v>
      </c>
      <c r="B35" s="141" t="s">
        <v>129</v>
      </c>
      <c r="C35" s="18"/>
      <c r="D35" s="18">
        <v>33000</v>
      </c>
      <c r="E35" s="18">
        <v>32000</v>
      </c>
      <c r="F35" s="78">
        <v>32000</v>
      </c>
      <c r="G35" s="36"/>
    </row>
    <row r="36" spans="1:7" ht="12.75">
      <c r="A36" s="72" t="s">
        <v>6</v>
      </c>
      <c r="B36" s="76" t="s">
        <v>14</v>
      </c>
      <c r="C36" s="19"/>
      <c r="D36" s="19">
        <v>540</v>
      </c>
      <c r="E36" s="19">
        <v>1000</v>
      </c>
      <c r="F36" s="140">
        <v>1000</v>
      </c>
      <c r="G36" s="36"/>
    </row>
    <row r="37" spans="1:6" ht="12.75">
      <c r="A37" s="89"/>
      <c r="B37" s="76" t="s">
        <v>15</v>
      </c>
      <c r="C37" s="12"/>
      <c r="D37" s="13">
        <v>1000</v>
      </c>
      <c r="E37" s="12">
        <v>500</v>
      </c>
      <c r="F37" s="82">
        <v>500</v>
      </c>
    </row>
    <row r="38" spans="1:6" ht="13.5" thickBot="1">
      <c r="A38" s="89"/>
      <c r="B38" s="76"/>
      <c r="C38" s="26"/>
      <c r="D38" s="15"/>
      <c r="E38" s="26"/>
      <c r="F38" s="80"/>
    </row>
    <row r="39" spans="1:6" ht="13.5" thickBot="1">
      <c r="A39" s="72"/>
      <c r="B39" s="72" t="s">
        <v>88</v>
      </c>
      <c r="C39" s="95">
        <f>SUM(C40:C43)</f>
        <v>0</v>
      </c>
      <c r="D39" s="95">
        <f>SUM(D40:D43)</f>
        <v>1290</v>
      </c>
      <c r="E39" s="95">
        <f>SUM(E40:E43)</f>
        <v>1500</v>
      </c>
      <c r="F39" s="95">
        <f>SUM(F40:F43)</f>
        <v>1500</v>
      </c>
    </row>
    <row r="40" spans="1:6" ht="12.75">
      <c r="A40" s="89"/>
      <c r="B40" s="89" t="s">
        <v>16</v>
      </c>
      <c r="C40" s="92"/>
      <c r="D40" s="61">
        <v>40</v>
      </c>
      <c r="E40" s="11">
        <v>50</v>
      </c>
      <c r="F40" s="83">
        <v>50</v>
      </c>
    </row>
    <row r="41" spans="1:6" ht="12.75">
      <c r="A41" s="89"/>
      <c r="B41" s="89" t="s">
        <v>17</v>
      </c>
      <c r="C41" s="93"/>
      <c r="D41" s="62">
        <v>350</v>
      </c>
      <c r="E41" s="12">
        <v>400</v>
      </c>
      <c r="F41" s="79">
        <v>400</v>
      </c>
    </row>
    <row r="42" spans="1:6" ht="12.75">
      <c r="A42" s="89"/>
      <c r="B42" s="89" t="s">
        <v>18</v>
      </c>
      <c r="C42" s="93"/>
      <c r="D42" s="62"/>
      <c r="E42" s="12"/>
      <c r="F42" s="79"/>
    </row>
    <row r="43" spans="1:6" ht="12.75">
      <c r="A43" s="89"/>
      <c r="B43" s="89" t="s">
        <v>19</v>
      </c>
      <c r="C43" s="94"/>
      <c r="D43" s="90">
        <v>900</v>
      </c>
      <c r="E43" s="87">
        <v>1050</v>
      </c>
      <c r="F43" s="88">
        <v>1050</v>
      </c>
    </row>
    <row r="44" spans="1:6" ht="12.75">
      <c r="A44" s="89"/>
      <c r="B44" s="89"/>
      <c r="C44" s="26"/>
      <c r="D44" s="26"/>
      <c r="E44" s="26"/>
      <c r="F44" s="84"/>
    </row>
    <row r="45" spans="1:6" ht="12.75">
      <c r="A45" s="89"/>
      <c r="B45" s="73" t="s">
        <v>90</v>
      </c>
      <c r="C45" s="55">
        <f>+C30+C34+C39</f>
        <v>0</v>
      </c>
      <c r="D45" s="55">
        <f>+D30+D34+D39</f>
        <v>39350</v>
      </c>
      <c r="E45" s="55">
        <f>+E30+E34+E39</f>
        <v>37850</v>
      </c>
      <c r="F45" s="55">
        <f>+F30+F34+F39</f>
        <v>37850</v>
      </c>
    </row>
    <row r="46" spans="1:6" ht="12.75">
      <c r="A46" s="74"/>
      <c r="B46" s="74"/>
      <c r="C46" s="85"/>
      <c r="D46" s="85"/>
      <c r="E46" s="85"/>
      <c r="F46" s="86"/>
    </row>
    <row r="47" spans="3:6" ht="12.75">
      <c r="C47" s="14"/>
      <c r="D47" s="14"/>
      <c r="E47" s="14"/>
      <c r="F47" s="14"/>
    </row>
    <row r="48" spans="2:6" ht="12.75">
      <c r="B48" s="109" t="s">
        <v>91</v>
      </c>
      <c r="C48" s="108"/>
      <c r="D48" s="108"/>
      <c r="E48" s="108"/>
      <c r="F48" s="101"/>
    </row>
    <row r="49" spans="3:6" ht="12.75">
      <c r="C49" s="14"/>
      <c r="D49" s="14"/>
      <c r="E49" s="14"/>
      <c r="F49" s="14"/>
    </row>
    <row r="50" spans="2:6" ht="12.75">
      <c r="B50" s="110" t="s">
        <v>92</v>
      </c>
      <c r="C50" s="55">
        <f>+C12</f>
        <v>0</v>
      </c>
      <c r="D50" s="55">
        <f>+D12</f>
        <v>166640</v>
      </c>
      <c r="E50" s="55">
        <f>+E12</f>
        <v>172100</v>
      </c>
      <c r="F50" s="55">
        <f>+F12</f>
        <v>172100</v>
      </c>
    </row>
    <row r="51" spans="2:6" ht="12.75">
      <c r="B51" s="110" t="s">
        <v>93</v>
      </c>
      <c r="C51" s="55">
        <f>+C27</f>
        <v>0</v>
      </c>
      <c r="D51" s="55">
        <f>+D27</f>
        <v>0</v>
      </c>
      <c r="E51" s="55">
        <f>+E27</f>
        <v>3000</v>
      </c>
      <c r="F51" s="55">
        <f>+F27</f>
        <v>0</v>
      </c>
    </row>
    <row r="52" spans="2:6" ht="12.75">
      <c r="B52" s="110" t="s">
        <v>94</v>
      </c>
      <c r="C52" s="55">
        <f>+C45</f>
        <v>0</v>
      </c>
      <c r="D52" s="55">
        <f>+D45</f>
        <v>39350</v>
      </c>
      <c r="E52" s="55">
        <f>+E45</f>
        <v>37850</v>
      </c>
      <c r="F52" s="55">
        <f>+F45</f>
        <v>37850</v>
      </c>
    </row>
    <row r="53" spans="3:6" ht="13.5" thickBot="1">
      <c r="C53" s="14"/>
      <c r="D53" s="14"/>
      <c r="E53" s="14"/>
      <c r="F53" s="14"/>
    </row>
    <row r="54" spans="2:6" ht="13.5" thickBot="1">
      <c r="B54" s="7" t="s">
        <v>104</v>
      </c>
      <c r="C54" s="104">
        <f>SUM(C50:C52)</f>
        <v>0</v>
      </c>
      <c r="D54" s="105">
        <f>SUM(D50:D52)</f>
        <v>205990</v>
      </c>
      <c r="E54" s="105">
        <f>SUM(E50:E52)</f>
        <v>212950</v>
      </c>
      <c r="F54" s="106">
        <f>SUM(F50:F52)</f>
        <v>209950</v>
      </c>
    </row>
    <row r="55" spans="2:7" ht="12.75">
      <c r="B55" s="100" t="s">
        <v>105</v>
      </c>
      <c r="C55" s="64"/>
      <c r="D55" s="64"/>
      <c r="E55" s="64">
        <v>55404.8</v>
      </c>
      <c r="F55" s="64"/>
      <c r="G55" s="36"/>
    </row>
    <row r="56" spans="2:7" ht="13.5" thickBot="1">
      <c r="B56" s="100" t="s">
        <v>106</v>
      </c>
      <c r="C56" s="107"/>
      <c r="D56" s="107"/>
      <c r="E56" s="107">
        <v>30000</v>
      </c>
      <c r="F56" s="107"/>
      <c r="G56" s="36"/>
    </row>
    <row r="57" spans="2:6" s="23" customFormat="1" ht="13.5" thickBot="1">
      <c r="B57" s="103" t="s">
        <v>65</v>
      </c>
      <c r="C57" s="102"/>
      <c r="D57" s="102"/>
      <c r="E57" s="53">
        <f>SUM(E54:E56)</f>
        <v>298354.8</v>
      </c>
      <c r="F57" s="102"/>
    </row>
    <row r="60" ht="12.75">
      <c r="A60" s="36"/>
    </row>
    <row r="61" ht="12.75">
      <c r="A61" s="36"/>
    </row>
  </sheetData>
  <mergeCells count="3">
    <mergeCell ref="A1:F1"/>
    <mergeCell ref="A3:F3"/>
    <mergeCell ref="A4:F4"/>
  </mergeCells>
  <printOptions gridLines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workbookViewId="0" topLeftCell="A1">
      <selection activeCell="I45" sqref="I45"/>
    </sheetView>
  </sheetViews>
  <sheetFormatPr defaultColWidth="9.140625" defaultRowHeight="12.75"/>
  <cols>
    <col min="1" max="1" width="13.7109375" style="1" customWidth="1"/>
    <col min="2" max="2" width="31.28125" style="1" customWidth="1"/>
    <col min="3" max="4" width="12.7109375" style="14" hidden="1" customWidth="1"/>
    <col min="5" max="5" width="12.7109375" style="14" customWidth="1"/>
    <col min="6" max="6" width="12.7109375" style="14" hidden="1" customWidth="1"/>
    <col min="7" max="16384" width="9.00390625" style="1" customWidth="1"/>
  </cols>
  <sheetData>
    <row r="1" spans="1:6" ht="12.75">
      <c r="A1" s="146" t="s">
        <v>0</v>
      </c>
      <c r="B1" s="146"/>
      <c r="C1" s="146"/>
      <c r="D1" s="146"/>
      <c r="E1" s="146"/>
      <c r="F1" s="146"/>
    </row>
    <row r="2" spans="1:6" ht="12.75">
      <c r="A2" s="2"/>
      <c r="B2" s="2"/>
      <c r="C2" s="21"/>
      <c r="D2" s="21"/>
      <c r="E2" s="21"/>
      <c r="F2" s="21"/>
    </row>
    <row r="3" spans="1:6" ht="12.75">
      <c r="A3" s="146" t="s">
        <v>70</v>
      </c>
      <c r="B3" s="146"/>
      <c r="C3" s="146"/>
      <c r="D3" s="146"/>
      <c r="E3" s="146"/>
      <c r="F3" s="146"/>
    </row>
    <row r="4" spans="2:6" ht="12.75">
      <c r="B4" s="2"/>
      <c r="C4" s="21"/>
      <c r="D4" s="21"/>
      <c r="E4" s="21"/>
      <c r="F4" s="21"/>
    </row>
    <row r="5" spans="1:6" ht="12.75">
      <c r="A5" s="146" t="s">
        <v>72</v>
      </c>
      <c r="B5" s="146"/>
      <c r="C5" s="146"/>
      <c r="D5" s="146"/>
      <c r="E5" s="146"/>
      <c r="F5" s="146"/>
    </row>
    <row r="6" spans="2:6" ht="12.75">
      <c r="B6" s="2"/>
      <c r="C6" s="21"/>
      <c r="D6" s="21"/>
      <c r="E6" s="21"/>
      <c r="F6" s="21"/>
    </row>
    <row r="7" spans="1:6" ht="12.75">
      <c r="A7" s="3" t="s">
        <v>20</v>
      </c>
      <c r="B7" s="3" t="s">
        <v>21</v>
      </c>
      <c r="C7" s="22" t="s">
        <v>112</v>
      </c>
      <c r="D7" s="22" t="s">
        <v>22</v>
      </c>
      <c r="E7" s="22" t="s">
        <v>22</v>
      </c>
      <c r="F7" s="22" t="s">
        <v>2</v>
      </c>
    </row>
    <row r="8" spans="1:6" ht="13.5" thickBot="1">
      <c r="A8" s="34" t="s">
        <v>23</v>
      </c>
      <c r="B8" s="34"/>
      <c r="C8" s="113" t="s">
        <v>113</v>
      </c>
      <c r="D8" s="113" t="s">
        <v>4</v>
      </c>
      <c r="E8" s="113" t="s">
        <v>69</v>
      </c>
      <c r="F8" s="113" t="s">
        <v>69</v>
      </c>
    </row>
    <row r="9" spans="1:6" s="23" customFormat="1" ht="13.5" thickBot="1">
      <c r="A9" s="147" t="s">
        <v>111</v>
      </c>
      <c r="B9" s="148"/>
      <c r="C9" s="148"/>
      <c r="D9" s="148"/>
      <c r="E9" s="148"/>
      <c r="F9" s="149"/>
    </row>
    <row r="10" spans="1:6" ht="13.5" thickBot="1">
      <c r="A10" s="44"/>
      <c r="B10" s="118"/>
      <c r="C10" s="119"/>
      <c r="D10" s="119"/>
      <c r="E10" s="119"/>
      <c r="F10" s="84"/>
    </row>
    <row r="11" spans="1:7" ht="13.5" thickBot="1">
      <c r="A11" s="49"/>
      <c r="B11" s="72" t="s">
        <v>95</v>
      </c>
      <c r="C11" s="8">
        <f>SUM(C12:C17)</f>
        <v>0</v>
      </c>
      <c r="D11" s="8">
        <f>SUM(D12:D17)</f>
        <v>22100</v>
      </c>
      <c r="E11" s="8">
        <f>SUM(E12:E17)</f>
        <v>19200</v>
      </c>
      <c r="F11" s="116">
        <f>SUM(F12:F17)</f>
        <v>19200</v>
      </c>
      <c r="G11" s="36"/>
    </row>
    <row r="12" spans="1:7" ht="12.75">
      <c r="A12" s="49"/>
      <c r="B12" s="89" t="s">
        <v>24</v>
      </c>
      <c r="C12" s="24"/>
      <c r="D12" s="24">
        <v>6500</v>
      </c>
      <c r="E12" s="24">
        <v>6500</v>
      </c>
      <c r="F12" s="24">
        <v>6500</v>
      </c>
      <c r="G12" s="36"/>
    </row>
    <row r="13" spans="1:7" ht="12.75">
      <c r="A13" s="49"/>
      <c r="B13" s="89" t="s">
        <v>25</v>
      </c>
      <c r="C13" s="25"/>
      <c r="D13" s="25">
        <v>5000</v>
      </c>
      <c r="E13" s="25">
        <v>5000</v>
      </c>
      <c r="F13" s="25">
        <v>5000</v>
      </c>
      <c r="G13" s="36"/>
    </row>
    <row r="14" spans="1:7" ht="12.75">
      <c r="A14" s="49"/>
      <c r="B14" s="89" t="s">
        <v>26</v>
      </c>
      <c r="C14" s="25"/>
      <c r="D14" s="25">
        <v>4000</v>
      </c>
      <c r="E14" s="25">
        <v>4000</v>
      </c>
      <c r="F14" s="25">
        <v>4000</v>
      </c>
      <c r="G14" s="36"/>
    </row>
    <row r="15" spans="1:7" ht="12.75">
      <c r="A15" s="49"/>
      <c r="B15" s="89" t="s">
        <v>27</v>
      </c>
      <c r="C15" s="25"/>
      <c r="D15" s="25">
        <v>4000</v>
      </c>
      <c r="E15" s="25">
        <v>1000</v>
      </c>
      <c r="F15" s="25">
        <v>1000</v>
      </c>
      <c r="G15" s="42"/>
    </row>
    <row r="16" spans="1:6" ht="12.75">
      <c r="A16" s="49"/>
      <c r="B16" s="89" t="s">
        <v>28</v>
      </c>
      <c r="C16" s="12"/>
      <c r="D16" s="12">
        <v>2600</v>
      </c>
      <c r="E16" s="12">
        <v>2700</v>
      </c>
      <c r="F16" s="12">
        <v>2700</v>
      </c>
    </row>
    <row r="17" spans="1:11" ht="12.75">
      <c r="A17" s="49"/>
      <c r="B17" s="89" t="s">
        <v>29</v>
      </c>
      <c r="C17" s="12"/>
      <c r="D17" s="12"/>
      <c r="E17" s="12"/>
      <c r="F17" s="79"/>
      <c r="G17" s="115"/>
      <c r="H17" s="40"/>
      <c r="I17" s="40"/>
      <c r="J17" s="40"/>
      <c r="K17" s="40"/>
    </row>
    <row r="18" spans="1:12" ht="13.5" thickBot="1">
      <c r="A18" s="49"/>
      <c r="B18" s="89"/>
      <c r="C18" s="26"/>
      <c r="D18" s="26"/>
      <c r="E18" s="26"/>
      <c r="F18" s="84"/>
      <c r="G18" s="36"/>
      <c r="L18" s="40"/>
    </row>
    <row r="19" spans="1:6" ht="13.5" thickBot="1">
      <c r="A19" s="49"/>
      <c r="B19" s="72" t="s">
        <v>96</v>
      </c>
      <c r="C19" s="8">
        <f>SUM(C20:C20)</f>
        <v>0</v>
      </c>
      <c r="D19" s="8">
        <f>SUM(D20:D20)</f>
        <v>14000</v>
      </c>
      <c r="E19" s="8">
        <f>SUM(E20:E20)</f>
        <v>14000</v>
      </c>
      <c r="F19" s="116">
        <f>SUM(F20:F20)</f>
        <v>14000</v>
      </c>
    </row>
    <row r="20" spans="1:7" ht="12.75">
      <c r="A20" s="49"/>
      <c r="B20" s="89" t="s">
        <v>30</v>
      </c>
      <c r="C20" s="24"/>
      <c r="D20" s="24">
        <v>14000</v>
      </c>
      <c r="E20" s="24">
        <v>14000</v>
      </c>
      <c r="F20" s="117">
        <v>14000</v>
      </c>
      <c r="G20" s="36"/>
    </row>
    <row r="21" spans="1:6" ht="13.5" thickBot="1">
      <c r="A21" s="49"/>
      <c r="B21" s="89"/>
      <c r="C21" s="26"/>
      <c r="D21" s="26"/>
      <c r="E21" s="26"/>
      <c r="F21" s="84"/>
    </row>
    <row r="22" spans="1:6" ht="13.5" thickBot="1">
      <c r="A22" s="16"/>
      <c r="B22" s="72" t="s">
        <v>97</v>
      </c>
      <c r="C22" s="8">
        <f>SUM(C23:C23)</f>
        <v>0</v>
      </c>
      <c r="D22" s="8">
        <f>SUM(D23:D23)</f>
        <v>5000</v>
      </c>
      <c r="E22" s="8">
        <f>SUM(E23:E23)</f>
        <v>5000</v>
      </c>
      <c r="F22" s="116">
        <f>SUM(F23:F23)</f>
        <v>5000</v>
      </c>
    </row>
    <row r="23" spans="1:7" ht="12.75">
      <c r="A23" s="16"/>
      <c r="B23" s="89" t="s">
        <v>31</v>
      </c>
      <c r="C23" s="11"/>
      <c r="D23" s="11">
        <v>5000</v>
      </c>
      <c r="E23" s="11">
        <v>5000</v>
      </c>
      <c r="F23" s="83">
        <v>5000</v>
      </c>
      <c r="G23" s="36"/>
    </row>
    <row r="24" spans="1:6" ht="12.75">
      <c r="A24" s="49"/>
      <c r="B24" s="89"/>
      <c r="C24" s="26"/>
      <c r="D24" s="26"/>
      <c r="E24" s="26"/>
      <c r="F24" s="84"/>
    </row>
    <row r="25" spans="1:6" ht="13.5" thickBot="1">
      <c r="A25" s="49"/>
      <c r="B25" s="89"/>
      <c r="C25" s="26"/>
      <c r="D25" s="26"/>
      <c r="E25" s="26"/>
      <c r="F25" s="84"/>
    </row>
    <row r="26" spans="1:6" ht="13.5" thickBot="1">
      <c r="A26" s="114" t="s">
        <v>32</v>
      </c>
      <c r="B26" s="72" t="s">
        <v>98</v>
      </c>
      <c r="C26" s="8">
        <f>SUM(C27:C31)</f>
        <v>0</v>
      </c>
      <c r="D26" s="8">
        <f>SUM(D27:D31)</f>
        <v>35000</v>
      </c>
      <c r="E26" s="8">
        <f>SUM(E27:E31)</f>
        <v>36000</v>
      </c>
      <c r="F26" s="116">
        <f>SUM(F27:F31)</f>
        <v>36000</v>
      </c>
    </row>
    <row r="27" spans="1:7" ht="12.75">
      <c r="A27" s="114" t="s">
        <v>33</v>
      </c>
      <c r="B27" s="73" t="s">
        <v>68</v>
      </c>
      <c r="C27" s="11"/>
      <c r="D27" s="11">
        <v>28000</v>
      </c>
      <c r="E27" s="11">
        <v>30000</v>
      </c>
      <c r="F27" s="11">
        <v>30000</v>
      </c>
      <c r="G27" s="36"/>
    </row>
    <row r="28" spans="1:7" ht="12.75">
      <c r="A28" s="114" t="s">
        <v>34</v>
      </c>
      <c r="B28" s="89" t="s">
        <v>35</v>
      </c>
      <c r="C28" s="12"/>
      <c r="D28" s="12">
        <v>3000</v>
      </c>
      <c r="E28" s="12">
        <v>3000</v>
      </c>
      <c r="F28" s="12">
        <v>3000</v>
      </c>
      <c r="G28" s="36"/>
    </row>
    <row r="29" spans="1:11" ht="12.75">
      <c r="A29" s="49"/>
      <c r="B29" s="89" t="s">
        <v>36</v>
      </c>
      <c r="C29" s="19"/>
      <c r="D29" s="19">
        <v>0</v>
      </c>
      <c r="E29" s="142"/>
      <c r="F29" s="142"/>
      <c r="G29" s="115"/>
      <c r="H29" s="40"/>
      <c r="I29" s="40"/>
      <c r="J29" s="40"/>
      <c r="K29" s="40"/>
    </row>
    <row r="30" spans="1:12" ht="12.75">
      <c r="A30" s="49"/>
      <c r="B30" s="73" t="s">
        <v>125</v>
      </c>
      <c r="C30" s="19"/>
      <c r="D30" s="19">
        <v>0</v>
      </c>
      <c r="E30" s="142">
        <v>3000</v>
      </c>
      <c r="F30" s="142">
        <v>3000</v>
      </c>
      <c r="L30" s="40"/>
    </row>
    <row r="31" spans="1:6" ht="12.75">
      <c r="A31" s="49"/>
      <c r="B31" s="89" t="s">
        <v>37</v>
      </c>
      <c r="C31" s="19"/>
      <c r="D31" s="19">
        <v>4000</v>
      </c>
      <c r="E31" s="142"/>
      <c r="F31" s="142"/>
    </row>
    <row r="32" spans="1:7" ht="13.5" thickBot="1">
      <c r="A32" s="49"/>
      <c r="B32" s="89"/>
      <c r="C32" s="28"/>
      <c r="D32" s="26"/>
      <c r="E32" s="28"/>
      <c r="F32" s="84"/>
      <c r="G32" s="36"/>
    </row>
    <row r="33" spans="1:7" ht="13.5" thickBot="1">
      <c r="A33" s="16"/>
      <c r="B33" s="72" t="s">
        <v>99</v>
      </c>
      <c r="C33" s="8">
        <f>SUM(C34:C39)</f>
        <v>0</v>
      </c>
      <c r="D33" s="8">
        <f>SUM(D34:D39)</f>
        <v>13000</v>
      </c>
      <c r="E33" s="8">
        <f>SUM(E34:E39)</f>
        <v>11000</v>
      </c>
      <c r="F33" s="116">
        <f>SUM(F34:F39)</f>
        <v>11000</v>
      </c>
      <c r="G33" s="36"/>
    </row>
    <row r="34" spans="1:6" ht="12.75">
      <c r="A34" s="49"/>
      <c r="B34" s="73" t="s">
        <v>38</v>
      </c>
      <c r="C34" s="11"/>
      <c r="D34" s="11">
        <v>6000</v>
      </c>
      <c r="E34" s="11">
        <v>6000</v>
      </c>
      <c r="F34" s="11">
        <v>6000</v>
      </c>
    </row>
    <row r="35" spans="1:7" ht="12.75">
      <c r="A35" s="49"/>
      <c r="B35" s="89" t="s">
        <v>39</v>
      </c>
      <c r="C35" s="12"/>
      <c r="D35" s="12">
        <v>4000</v>
      </c>
      <c r="E35" s="12">
        <v>2000</v>
      </c>
      <c r="F35" s="12">
        <v>2000</v>
      </c>
      <c r="G35" s="36"/>
    </row>
    <row r="36" spans="1:7" ht="12.75">
      <c r="A36" s="49"/>
      <c r="B36" s="89" t="s">
        <v>40</v>
      </c>
      <c r="C36" s="12"/>
      <c r="D36" s="12"/>
      <c r="E36" s="12"/>
      <c r="F36" s="12"/>
      <c r="G36" s="36"/>
    </row>
    <row r="37" spans="1:6" ht="12.75">
      <c r="A37" s="49"/>
      <c r="B37" s="89" t="s">
        <v>41</v>
      </c>
      <c r="C37" s="12"/>
      <c r="D37" s="12"/>
      <c r="E37" s="12"/>
      <c r="F37" s="12"/>
    </row>
    <row r="38" spans="1:7" ht="12.75">
      <c r="A38" s="49"/>
      <c r="B38" s="89" t="s">
        <v>42</v>
      </c>
      <c r="C38" s="12"/>
      <c r="D38" s="12">
        <v>3000</v>
      </c>
      <c r="E38" s="144">
        <v>3000</v>
      </c>
      <c r="F38" s="144">
        <v>3000</v>
      </c>
      <c r="G38" s="138"/>
    </row>
    <row r="39" spans="1:6" ht="12.75">
      <c r="A39" s="49"/>
      <c r="B39" s="89" t="s">
        <v>43</v>
      </c>
      <c r="C39" s="12"/>
      <c r="D39" s="12"/>
      <c r="E39" s="12"/>
      <c r="F39" s="79"/>
    </row>
    <row r="40" spans="1:6" ht="13.5" thickBot="1">
      <c r="A40" s="49"/>
      <c r="B40" s="89"/>
      <c r="C40" s="26"/>
      <c r="D40" s="26"/>
      <c r="E40" s="26"/>
      <c r="F40" s="84"/>
    </row>
    <row r="41" spans="1:6" ht="13.5" thickBot="1">
      <c r="A41" s="31"/>
      <c r="B41" s="103" t="s">
        <v>44</v>
      </c>
      <c r="C41" s="104">
        <f>SUM(C33+C26+C22+C11+C19)</f>
        <v>0</v>
      </c>
      <c r="D41" s="105">
        <f>SUM(D33+D26+D22+D11+D19)</f>
        <v>89100</v>
      </c>
      <c r="E41" s="105">
        <f>SUM(E33+E26+E22+E11+E19)</f>
        <v>85200</v>
      </c>
      <c r="F41" s="106">
        <f>SUM(F33+F26+F22+F11+F19)</f>
        <v>85200</v>
      </c>
    </row>
    <row r="42" spans="1:10" ht="13.5" thickBot="1">
      <c r="A42" s="6"/>
      <c r="G42" s="152"/>
      <c r="H42" s="151"/>
      <c r="I42" s="151"/>
      <c r="J42" s="151"/>
    </row>
    <row r="43" spans="1:6" ht="12.75">
      <c r="A43" s="10"/>
      <c r="B43" s="23" t="s">
        <v>100</v>
      </c>
      <c r="C43" s="8">
        <f>SUM(C44:C47)</f>
        <v>0</v>
      </c>
      <c r="D43" s="8">
        <f>SUM(D44:D47)</f>
        <v>36905</v>
      </c>
      <c r="E43" s="8">
        <f>SUM(E44:E47)</f>
        <v>57605</v>
      </c>
      <c r="F43" s="8">
        <f>SUM(F44:F47)</f>
        <v>57605</v>
      </c>
    </row>
    <row r="44" spans="1:7" ht="12.75">
      <c r="A44" s="4"/>
      <c r="B44" s="29" t="s">
        <v>45</v>
      </c>
      <c r="C44" s="25"/>
      <c r="D44" s="25">
        <v>27000</v>
      </c>
      <c r="E44" s="143">
        <v>40000</v>
      </c>
      <c r="F44" s="143">
        <v>40000</v>
      </c>
      <c r="G44" s="36"/>
    </row>
    <row r="45" spans="1:7" ht="12.75">
      <c r="A45" s="10"/>
      <c r="B45" s="1" t="s">
        <v>46</v>
      </c>
      <c r="C45" s="12"/>
      <c r="D45" s="12">
        <v>8000</v>
      </c>
      <c r="E45" s="144">
        <v>15000</v>
      </c>
      <c r="F45" s="144">
        <v>15000</v>
      </c>
      <c r="G45" s="36"/>
    </row>
    <row r="46" spans="1:7" ht="12.75">
      <c r="A46" s="4"/>
      <c r="B46" s="29" t="s">
        <v>47</v>
      </c>
      <c r="C46" s="30"/>
      <c r="D46" s="30">
        <v>1800</v>
      </c>
      <c r="E46" s="145">
        <v>2500</v>
      </c>
      <c r="F46" s="145">
        <v>2500</v>
      </c>
      <c r="G46" s="36"/>
    </row>
    <row r="47" spans="1:7" ht="12.75">
      <c r="A47" s="9"/>
      <c r="B47" s="1" t="s">
        <v>28</v>
      </c>
      <c r="C47" s="20"/>
      <c r="D47" s="20">
        <v>105</v>
      </c>
      <c r="E47" s="144">
        <v>105</v>
      </c>
      <c r="F47" s="144">
        <v>105</v>
      </c>
      <c r="G47" s="42"/>
    </row>
    <row r="48" ht="12.75">
      <c r="A48" s="10"/>
    </row>
    <row r="49" spans="1:6" ht="12.75">
      <c r="A49" s="10"/>
      <c r="B49" s="23" t="s">
        <v>101</v>
      </c>
      <c r="C49" s="8">
        <f>SUM(C50:C56)</f>
        <v>0</v>
      </c>
      <c r="D49" s="8">
        <f>SUM(D50:D56)</f>
        <v>46345</v>
      </c>
      <c r="E49" s="8">
        <f>SUM(E50:E56)</f>
        <v>43100</v>
      </c>
      <c r="F49" s="8">
        <f>SUM(F50:F56)</f>
        <v>43100</v>
      </c>
    </row>
    <row r="50" spans="1:10" ht="12.75">
      <c r="A50" s="10"/>
      <c r="B50" s="1" t="s">
        <v>48</v>
      </c>
      <c r="C50" s="11"/>
      <c r="D50" s="11">
        <f>6500*4</f>
        <v>26000</v>
      </c>
      <c r="E50" s="11">
        <v>27200</v>
      </c>
      <c r="F50" s="11">
        <v>27200</v>
      </c>
      <c r="G50" s="150"/>
      <c r="H50" s="151"/>
      <c r="I50" s="151"/>
      <c r="J50" s="151"/>
    </row>
    <row r="51" spans="1:6" ht="12.75">
      <c r="A51" s="10"/>
      <c r="B51" s="1" t="s">
        <v>49</v>
      </c>
      <c r="C51" s="12"/>
      <c r="D51" s="12">
        <v>1000</v>
      </c>
      <c r="E51" s="12">
        <v>700</v>
      </c>
      <c r="F51" s="12">
        <v>700</v>
      </c>
    </row>
    <row r="52" spans="1:11" ht="12.75">
      <c r="A52" s="10"/>
      <c r="B52" s="36" t="s">
        <v>67</v>
      </c>
      <c r="C52" s="12"/>
      <c r="D52" s="12">
        <f>500*6+200*6</f>
        <v>4200</v>
      </c>
      <c r="E52" s="12">
        <v>3000</v>
      </c>
      <c r="F52" s="12">
        <v>3000</v>
      </c>
      <c r="G52" s="41"/>
      <c r="H52" s="40"/>
      <c r="I52" s="40"/>
      <c r="J52" s="40"/>
      <c r="K52" s="40"/>
    </row>
    <row r="53" spans="1:12" ht="12.75">
      <c r="A53" s="10"/>
      <c r="B53" s="1" t="s">
        <v>50</v>
      </c>
      <c r="C53" s="12"/>
      <c r="D53" s="12">
        <v>700</v>
      </c>
      <c r="E53" s="12">
        <v>1000</v>
      </c>
      <c r="F53" s="12">
        <v>1000</v>
      </c>
      <c r="G53" s="41"/>
      <c r="H53" s="40"/>
      <c r="I53" s="40"/>
      <c r="J53" s="40"/>
      <c r="K53" s="40"/>
      <c r="L53" s="40"/>
    </row>
    <row r="54" spans="1:12" ht="12.75">
      <c r="A54" s="10"/>
      <c r="B54" s="1" t="s">
        <v>51</v>
      </c>
      <c r="C54" s="12"/>
      <c r="D54" s="12">
        <f>360*12</f>
        <v>4320</v>
      </c>
      <c r="E54" s="12">
        <v>4500</v>
      </c>
      <c r="F54" s="12">
        <v>4500</v>
      </c>
      <c r="G54" s="36"/>
      <c r="L54" s="40"/>
    </row>
    <row r="55" spans="1:7" ht="12.75">
      <c r="A55" s="10"/>
      <c r="B55" s="36" t="s">
        <v>127</v>
      </c>
      <c r="C55" s="12"/>
      <c r="D55" s="12">
        <v>9500</v>
      </c>
      <c r="E55" s="12">
        <v>6000</v>
      </c>
      <c r="F55" s="12">
        <v>6000</v>
      </c>
      <c r="G55" s="138"/>
    </row>
    <row r="56" spans="1:6" ht="12.75">
      <c r="A56" s="9"/>
      <c r="B56" s="1" t="s">
        <v>52</v>
      </c>
      <c r="C56" s="12"/>
      <c r="D56" s="12">
        <v>625</v>
      </c>
      <c r="E56" s="12">
        <v>700</v>
      </c>
      <c r="F56" s="12">
        <v>700</v>
      </c>
    </row>
    <row r="57" ht="12.75">
      <c r="A57" s="10"/>
    </row>
    <row r="58" spans="1:6" ht="12.75">
      <c r="A58" s="4" t="s">
        <v>53</v>
      </c>
      <c r="B58" s="23" t="s">
        <v>102</v>
      </c>
      <c r="C58" s="8">
        <f>SUM(C59:C68)</f>
        <v>0</v>
      </c>
      <c r="D58" s="8">
        <f>SUM(D59:D68)</f>
        <v>25935</v>
      </c>
      <c r="E58" s="8">
        <f>SUM(E59:E68)</f>
        <v>50500</v>
      </c>
      <c r="F58" s="8">
        <f>SUM(F59:F68)</f>
        <v>50500</v>
      </c>
    </row>
    <row r="59" spans="1:6" ht="12.75">
      <c r="A59" s="4" t="s">
        <v>54</v>
      </c>
      <c r="B59" s="1" t="s">
        <v>55</v>
      </c>
      <c r="C59" s="11"/>
      <c r="D59" s="11">
        <v>1300</v>
      </c>
      <c r="E59" s="11">
        <v>1500</v>
      </c>
      <c r="F59" s="11">
        <v>1500</v>
      </c>
    </row>
    <row r="60" spans="1:7" ht="12.75">
      <c r="A60" s="10"/>
      <c r="B60" s="1" t="s">
        <v>56</v>
      </c>
      <c r="C60" s="12"/>
      <c r="D60" s="12">
        <v>2000</v>
      </c>
      <c r="E60" s="12">
        <v>2800</v>
      </c>
      <c r="F60" s="12">
        <v>2800</v>
      </c>
      <c r="G60" s="36"/>
    </row>
    <row r="61" spans="1:7" ht="12.75">
      <c r="A61" s="10"/>
      <c r="B61" s="1" t="s">
        <v>57</v>
      </c>
      <c r="C61" s="12"/>
      <c r="D61" s="12">
        <v>1000</v>
      </c>
      <c r="E61" s="12">
        <v>500</v>
      </c>
      <c r="F61" s="12">
        <v>500</v>
      </c>
      <c r="G61" s="36"/>
    </row>
    <row r="62" spans="1:7" ht="25.5">
      <c r="A62" s="10"/>
      <c r="B62" s="153" t="s">
        <v>128</v>
      </c>
      <c r="C62" s="19"/>
      <c r="D62" s="19"/>
      <c r="E62" s="19">
        <v>10000</v>
      </c>
      <c r="F62" s="19">
        <v>10000</v>
      </c>
      <c r="G62" s="36"/>
    </row>
    <row r="63" spans="1:7" ht="12.75">
      <c r="A63" s="10"/>
      <c r="B63" s="1" t="s">
        <v>58</v>
      </c>
      <c r="C63" s="19"/>
      <c r="D63" s="19">
        <v>10000</v>
      </c>
      <c r="E63" s="19">
        <v>12000</v>
      </c>
      <c r="F63" s="19">
        <v>12000</v>
      </c>
      <c r="G63" s="36"/>
    </row>
    <row r="64" spans="1:7" ht="12.75">
      <c r="A64" s="10"/>
      <c r="B64" s="27" t="s">
        <v>66</v>
      </c>
      <c r="C64" s="19"/>
      <c r="D64" s="19">
        <v>8000</v>
      </c>
      <c r="E64" s="19">
        <v>10000</v>
      </c>
      <c r="F64" s="19">
        <v>10000</v>
      </c>
      <c r="G64" s="138"/>
    </row>
    <row r="65" spans="1:7" ht="12.75">
      <c r="A65" s="10"/>
      <c r="B65" s="42" t="s">
        <v>126</v>
      </c>
      <c r="C65" s="19"/>
      <c r="D65" s="19"/>
      <c r="E65" s="19">
        <v>10000</v>
      </c>
      <c r="F65" s="19">
        <v>10000</v>
      </c>
      <c r="G65" s="138"/>
    </row>
    <row r="66" spans="1:6" ht="12.75">
      <c r="A66" s="10"/>
      <c r="B66" s="1" t="s">
        <v>59</v>
      </c>
      <c r="C66" s="12"/>
      <c r="D66" s="12">
        <v>2200</v>
      </c>
      <c r="E66" s="12">
        <v>2200</v>
      </c>
      <c r="F66" s="12">
        <v>2200</v>
      </c>
    </row>
    <row r="67" spans="1:6" ht="12.75">
      <c r="A67" s="10"/>
      <c r="B67" s="1" t="s">
        <v>60</v>
      </c>
      <c r="C67" s="12"/>
      <c r="D67" s="12">
        <v>800</v>
      </c>
      <c r="E67" s="12">
        <v>800</v>
      </c>
      <c r="F67" s="12">
        <v>800</v>
      </c>
    </row>
    <row r="68" spans="1:7" ht="12.75">
      <c r="A68" s="10"/>
      <c r="B68" s="1" t="s">
        <v>61</v>
      </c>
      <c r="C68" s="12"/>
      <c r="D68" s="12">
        <v>635</v>
      </c>
      <c r="E68" s="12">
        <v>700</v>
      </c>
      <c r="F68" s="12">
        <v>700</v>
      </c>
      <c r="G68" s="36"/>
    </row>
    <row r="69" spans="1:2" ht="12.75">
      <c r="A69" s="9"/>
      <c r="B69" s="23"/>
    </row>
    <row r="70" spans="1:6" ht="12.75">
      <c r="A70" s="10"/>
      <c r="B70" s="23" t="s">
        <v>103</v>
      </c>
      <c r="C70" s="8">
        <f>SUM(C71:C73)</f>
        <v>0</v>
      </c>
      <c r="D70" s="8">
        <f>SUM(D71:D73)</f>
        <v>3300</v>
      </c>
      <c r="E70" s="8">
        <f>SUM(E71:E73)</f>
        <v>3900</v>
      </c>
      <c r="F70" s="8">
        <f>SUM(F71:F73)</f>
        <v>3900</v>
      </c>
    </row>
    <row r="71" spans="1:7" ht="12.75">
      <c r="A71" s="10"/>
      <c r="B71" s="36" t="s">
        <v>73</v>
      </c>
      <c r="C71" s="11"/>
      <c r="D71" s="11">
        <v>2200</v>
      </c>
      <c r="E71" s="11">
        <v>2400</v>
      </c>
      <c r="F71" s="11">
        <v>2400</v>
      </c>
      <c r="G71" s="36"/>
    </row>
    <row r="72" spans="1:6" ht="12.75">
      <c r="A72" s="10"/>
      <c r="B72" s="1" t="s">
        <v>62</v>
      </c>
      <c r="C72" s="12"/>
      <c r="D72" s="12"/>
      <c r="E72" s="12"/>
      <c r="F72" s="12"/>
    </row>
    <row r="73" spans="1:7" ht="12.75">
      <c r="A73" s="10"/>
      <c r="B73" s="1" t="s">
        <v>63</v>
      </c>
      <c r="C73" s="19"/>
      <c r="D73" s="19">
        <v>1100</v>
      </c>
      <c r="E73" s="19">
        <v>1500</v>
      </c>
      <c r="F73" s="19">
        <v>1500</v>
      </c>
      <c r="G73" s="36"/>
    </row>
    <row r="74" spans="1:2" ht="12.75">
      <c r="A74" s="10"/>
      <c r="B74" s="31"/>
    </row>
    <row r="75" spans="1:6" ht="12.75">
      <c r="A75" s="10"/>
      <c r="B75" s="32" t="s">
        <v>44</v>
      </c>
      <c r="C75" s="37">
        <f>SUM(C70+C58+C49+C43)</f>
        <v>0</v>
      </c>
      <c r="D75" s="37">
        <f>SUM(D70+D58+D49+D43)</f>
        <v>112485</v>
      </c>
      <c r="E75" s="37">
        <f>SUM(E70+E58+E49+E43)</f>
        <v>155105</v>
      </c>
      <c r="F75" s="37">
        <f>SUM(F70+F58+F49+F43)</f>
        <v>155105</v>
      </c>
    </row>
    <row r="76" ht="12.75">
      <c r="A76" s="10"/>
    </row>
    <row r="77" spans="1:6" s="23" customFormat="1" ht="13.5" thickBot="1">
      <c r="A77" s="9"/>
      <c r="B77" s="9" t="s">
        <v>110</v>
      </c>
      <c r="C77" s="121">
        <f>SUM(C75+C41)</f>
        <v>0</v>
      </c>
      <c r="D77" s="121">
        <f>SUM(D75+D41)</f>
        <v>201585</v>
      </c>
      <c r="E77" s="121">
        <f>SUM(E75+E41)</f>
        <v>240305</v>
      </c>
      <c r="F77" s="121">
        <f>SUM(F75+F41)</f>
        <v>240305</v>
      </c>
    </row>
    <row r="78" spans="1:6" s="23" customFormat="1" ht="13.5" thickBot="1">
      <c r="A78" s="147" t="s">
        <v>114</v>
      </c>
      <c r="B78" s="148"/>
      <c r="C78" s="148"/>
      <c r="D78" s="148"/>
      <c r="E78" s="148"/>
      <c r="F78" s="149"/>
    </row>
    <row r="79" spans="1:6" s="23" customFormat="1" ht="13.5" thickBot="1">
      <c r="A79" s="72"/>
      <c r="B79" s="35"/>
      <c r="C79" s="120"/>
      <c r="D79" s="120"/>
      <c r="E79" s="120"/>
      <c r="F79" s="129"/>
    </row>
    <row r="80" spans="1:6" s="23" customFormat="1" ht="13.5" thickBot="1">
      <c r="A80" s="72" t="s">
        <v>115</v>
      </c>
      <c r="B80" s="35" t="s">
        <v>116</v>
      </c>
      <c r="C80" s="53">
        <f>SUM(C81:C82)</f>
        <v>0</v>
      </c>
      <c r="D80" s="53">
        <f>SUM(D81:D82)</f>
        <v>9000</v>
      </c>
      <c r="E80" s="53">
        <f>SUM(E81:E82)</f>
        <v>2000</v>
      </c>
      <c r="F80" s="53">
        <f>SUM(F81:F82)</f>
        <v>2000</v>
      </c>
    </row>
    <row r="81" spans="1:6" s="38" customFormat="1" ht="12.75">
      <c r="A81" s="126"/>
      <c r="B81" s="122" t="s">
        <v>117</v>
      </c>
      <c r="C81" s="125"/>
      <c r="D81" s="125">
        <v>4500</v>
      </c>
      <c r="E81" s="125">
        <v>1000</v>
      </c>
      <c r="F81" s="125">
        <v>1000</v>
      </c>
    </row>
    <row r="82" spans="1:6" s="38" customFormat="1" ht="12.75">
      <c r="A82" s="126"/>
      <c r="B82" s="122" t="s">
        <v>64</v>
      </c>
      <c r="C82" s="124"/>
      <c r="D82" s="124">
        <v>4500</v>
      </c>
      <c r="E82" s="124">
        <v>1000</v>
      </c>
      <c r="F82" s="124">
        <v>1000</v>
      </c>
    </row>
    <row r="83" spans="1:6" s="38" customFormat="1" ht="13.5" thickBot="1">
      <c r="A83" s="126"/>
      <c r="B83" s="122"/>
      <c r="C83" s="123"/>
      <c r="D83" s="123"/>
      <c r="E83" s="123"/>
      <c r="F83" s="127"/>
    </row>
    <row r="84" spans="1:6" s="23" customFormat="1" ht="13.5" thickBot="1">
      <c r="A84" s="128"/>
      <c r="B84" s="102" t="s">
        <v>118</v>
      </c>
      <c r="C84" s="53">
        <f>+C80</f>
        <v>0</v>
      </c>
      <c r="D84" s="53">
        <f>+D80</f>
        <v>9000</v>
      </c>
      <c r="E84" s="53">
        <f>+E80</f>
        <v>2000</v>
      </c>
      <c r="F84" s="53">
        <f>+F80</f>
        <v>2000</v>
      </c>
    </row>
    <row r="85" spans="1:6" s="38" customFormat="1" ht="12.75">
      <c r="A85" s="122"/>
      <c r="B85" s="122"/>
      <c r="C85" s="123"/>
      <c r="D85" s="123"/>
      <c r="E85" s="123"/>
      <c r="F85" s="123"/>
    </row>
    <row r="86" spans="1:6" s="38" customFormat="1" ht="12.75">
      <c r="A86" s="122"/>
      <c r="B86" s="130" t="s">
        <v>119</v>
      </c>
      <c r="C86" s="131"/>
      <c r="D86" s="131"/>
      <c r="E86" s="131"/>
      <c r="F86" s="132"/>
    </row>
    <row r="87" spans="1:6" s="38" customFormat="1" ht="12.75">
      <c r="A87" s="122"/>
      <c r="B87" s="122"/>
      <c r="C87" s="123"/>
      <c r="D87" s="123"/>
      <c r="E87" s="123"/>
      <c r="F87" s="123"/>
    </row>
    <row r="88" spans="1:6" s="38" customFormat="1" ht="12.75">
      <c r="A88" s="122"/>
      <c r="B88" s="133" t="s">
        <v>92</v>
      </c>
      <c r="C88" s="124">
        <f>+C77</f>
        <v>0</v>
      </c>
      <c r="D88" s="124">
        <f>+D77</f>
        <v>201585</v>
      </c>
      <c r="E88" s="124">
        <f>+E77</f>
        <v>240305</v>
      </c>
      <c r="F88" s="124">
        <f>+F77</f>
        <v>240305</v>
      </c>
    </row>
    <row r="89" spans="1:6" s="38" customFormat="1" ht="12.75">
      <c r="A89" s="122"/>
      <c r="B89" s="133" t="s">
        <v>93</v>
      </c>
      <c r="C89" s="124">
        <f>+C84</f>
        <v>0</v>
      </c>
      <c r="D89" s="124">
        <f>+D84</f>
        <v>9000</v>
      </c>
      <c r="E89" s="124">
        <f>+E84</f>
        <v>2000</v>
      </c>
      <c r="F89" s="124">
        <f>+F84</f>
        <v>2000</v>
      </c>
    </row>
    <row r="90" spans="3:6" s="122" customFormat="1" ht="13.5" thickBot="1">
      <c r="C90" s="123"/>
      <c r="D90" s="123"/>
      <c r="E90" s="123"/>
      <c r="F90" s="123"/>
    </row>
    <row r="91" spans="1:7" s="38" customFormat="1" ht="13.5" thickBot="1">
      <c r="A91" s="122"/>
      <c r="B91" s="136" t="s">
        <v>120</v>
      </c>
      <c r="C91" s="137">
        <f>SUM(C88:C89)</f>
        <v>0</v>
      </c>
      <c r="D91" s="137">
        <f>SUM(D88:D89)</f>
        <v>210585</v>
      </c>
      <c r="E91" s="137">
        <f>SUM(E88:E89)</f>
        <v>242305</v>
      </c>
      <c r="F91" s="137">
        <f>SUM(F88:F89)</f>
        <v>242305</v>
      </c>
      <c r="G91" s="138"/>
    </row>
    <row r="92" spans="1:6" s="38" customFormat="1" ht="13.5" thickBot="1">
      <c r="A92" s="122"/>
      <c r="B92" s="134" t="s">
        <v>121</v>
      </c>
      <c r="C92" s="135"/>
      <c r="D92" s="135"/>
      <c r="E92" s="135"/>
      <c r="F92" s="135"/>
    </row>
    <row r="93" spans="1:6" s="38" customFormat="1" ht="13.5" thickBot="1">
      <c r="A93" s="122"/>
      <c r="B93" s="136" t="s">
        <v>122</v>
      </c>
      <c r="C93" s="137"/>
      <c r="D93" s="137"/>
      <c r="E93" s="137"/>
      <c r="F93" s="137"/>
    </row>
    <row r="94" spans="5:6" ht="12.75">
      <c r="E94" s="33"/>
      <c r="F94" s="33"/>
    </row>
    <row r="95" spans="1:6" ht="15" customHeight="1">
      <c r="A95" s="36"/>
      <c r="E95" s="33"/>
      <c r="F95" s="33"/>
    </row>
    <row r="96" ht="12.75">
      <c r="A96" s="36"/>
    </row>
    <row r="97" spans="1:6" ht="12.75">
      <c r="A97" s="38"/>
      <c r="B97" s="38"/>
      <c r="C97" s="39"/>
      <c r="D97" s="39"/>
      <c r="E97" s="39"/>
      <c r="F97" s="39"/>
    </row>
    <row r="98" spans="1:6" ht="12.75">
      <c r="A98" s="38"/>
      <c r="B98" s="38"/>
      <c r="C98" s="39"/>
      <c r="D98" s="39"/>
      <c r="E98" s="39"/>
      <c r="F98" s="39"/>
    </row>
  </sheetData>
  <mergeCells count="7">
    <mergeCell ref="A78:F78"/>
    <mergeCell ref="G50:J50"/>
    <mergeCell ref="G42:J42"/>
    <mergeCell ref="A1:F1"/>
    <mergeCell ref="A3:F3"/>
    <mergeCell ref="A5:F5"/>
    <mergeCell ref="A9:F9"/>
  </mergeCells>
  <printOptions gridLines="1"/>
  <pageMargins left="0.7875" right="0.7875" top="0.7875000000000001" bottom="0.7798611111111111" header="0.5" footer="0.5"/>
  <pageSetup fitToHeight="1" fitToWidth="1" horizontalDpi="300" verticalDpi="300" orientation="portrait" paperSize="9" scale="62" r:id="rId3"/>
  <headerFooter alignWithMargins="0">
    <oddHeader>&amp;C&amp;A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bilancio prev-consuntivo Geologi</dc:title>
  <dc:subject/>
  <dc:creator>ERNESTO DEL BIANCO</dc:creator>
  <cp:keywords/>
  <dc:description/>
  <cp:lastModifiedBy>porto</cp:lastModifiedBy>
  <cp:lastPrinted>2010-02-21T21:07:32Z</cp:lastPrinted>
  <dcterms:created xsi:type="dcterms:W3CDTF">1998-09-07T09:41:17Z</dcterms:created>
  <dcterms:modified xsi:type="dcterms:W3CDTF">2010-03-02T21:12:18Z</dcterms:modified>
  <cp:category/>
  <cp:version/>
  <cp:contentType/>
  <cp:contentStatus/>
  <cp:revision>1</cp:revision>
</cp:coreProperties>
</file>